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ZH400UST" sheetId="1" r:id="rId1"/>
  </sheets>
  <calcPr calcId="145621"/>
</workbook>
</file>

<file path=xl/calcChain.xml><?xml version="1.0" encoding="utf-8"?>
<calcChain xmlns="http://schemas.openxmlformats.org/spreadsheetml/2006/main">
  <c r="B53" i="1" l="1"/>
  <c r="D53" i="1" s="1"/>
  <c r="F53" i="1" s="1"/>
  <c r="B52" i="1"/>
  <c r="D52" i="1" s="1"/>
  <c r="F52" i="1" s="1"/>
  <c r="D51" i="1"/>
  <c r="F51" i="1" s="1"/>
  <c r="C51" i="1"/>
  <c r="E51" i="1" s="1"/>
  <c r="B51" i="1"/>
  <c r="E50" i="1"/>
  <c r="D50" i="1"/>
  <c r="F50" i="1" s="1"/>
  <c r="C50" i="1"/>
  <c r="B50" i="1"/>
  <c r="B49" i="1"/>
  <c r="D49" i="1" s="1"/>
  <c r="F49" i="1" s="1"/>
  <c r="B48" i="1"/>
  <c r="C48" i="1" s="1"/>
  <c r="E48" i="1" s="1"/>
  <c r="D47" i="1"/>
  <c r="F47" i="1" s="1"/>
  <c r="C47" i="1"/>
  <c r="E47" i="1" s="1"/>
  <c r="B47" i="1"/>
  <c r="E46" i="1"/>
  <c r="D46" i="1"/>
  <c r="F46" i="1" s="1"/>
  <c r="C46" i="1"/>
  <c r="B46" i="1"/>
  <c r="B45" i="1"/>
  <c r="D45" i="1" s="1"/>
  <c r="F45" i="1" s="1"/>
  <c r="B44" i="1"/>
  <c r="C44" i="1" s="1"/>
  <c r="E44" i="1" s="1"/>
  <c r="D43" i="1"/>
  <c r="F43" i="1" s="1"/>
  <c r="C43" i="1"/>
  <c r="E43" i="1" s="1"/>
  <c r="B43" i="1"/>
  <c r="E42" i="1"/>
  <c r="D42" i="1"/>
  <c r="F42" i="1" s="1"/>
  <c r="C42" i="1"/>
  <c r="B42" i="1"/>
  <c r="B41" i="1"/>
  <c r="D41" i="1" s="1"/>
  <c r="F41" i="1" s="1"/>
  <c r="B40" i="1"/>
  <c r="D40" i="1" s="1"/>
  <c r="F40" i="1" s="1"/>
  <c r="D39" i="1"/>
  <c r="F39" i="1" s="1"/>
  <c r="C39" i="1"/>
  <c r="E39" i="1" s="1"/>
  <c r="B39" i="1"/>
  <c r="E38" i="1"/>
  <c r="D38" i="1"/>
  <c r="F38" i="1" s="1"/>
  <c r="C38" i="1"/>
  <c r="B38" i="1"/>
  <c r="B37" i="1"/>
  <c r="D37" i="1" s="1"/>
  <c r="F37" i="1" s="1"/>
  <c r="B36" i="1"/>
  <c r="C36" i="1" s="1"/>
  <c r="E36" i="1" s="1"/>
  <c r="D35" i="1"/>
  <c r="F35" i="1" s="1"/>
  <c r="C35" i="1"/>
  <c r="E35" i="1" s="1"/>
  <c r="B35" i="1"/>
  <c r="G31" i="1"/>
  <c r="D31" i="1"/>
  <c r="H31" i="1" s="1"/>
  <c r="C31" i="1"/>
  <c r="F31" i="1" s="1"/>
  <c r="B31" i="1"/>
  <c r="G30" i="1"/>
  <c r="D30" i="1"/>
  <c r="H30" i="1" s="1"/>
  <c r="C30" i="1"/>
  <c r="F30" i="1" s="1"/>
  <c r="B30" i="1"/>
  <c r="G29" i="1"/>
  <c r="D29" i="1"/>
  <c r="H29" i="1" s="1"/>
  <c r="C29" i="1"/>
  <c r="F29" i="1" s="1"/>
  <c r="B29" i="1"/>
  <c r="G28" i="1"/>
  <c r="D28" i="1"/>
  <c r="I28" i="1" s="1"/>
  <c r="C28" i="1"/>
  <c r="F28" i="1" s="1"/>
  <c r="B28" i="1"/>
  <c r="G27" i="1"/>
  <c r="D27" i="1"/>
  <c r="H27" i="1" s="1"/>
  <c r="C27" i="1"/>
  <c r="F27" i="1" s="1"/>
  <c r="B27" i="1"/>
  <c r="G26" i="1"/>
  <c r="D26" i="1"/>
  <c r="H26" i="1" s="1"/>
  <c r="C26" i="1"/>
  <c r="F26" i="1" s="1"/>
  <c r="B26" i="1"/>
  <c r="G25" i="1"/>
  <c r="D25" i="1"/>
  <c r="I25" i="1" s="1"/>
  <c r="C25" i="1"/>
  <c r="F25" i="1" s="1"/>
  <c r="B25" i="1"/>
  <c r="G24" i="1"/>
  <c r="D24" i="1"/>
  <c r="I24" i="1" s="1"/>
  <c r="C24" i="1"/>
  <c r="F24" i="1" s="1"/>
  <c r="B24" i="1"/>
  <c r="G23" i="1"/>
  <c r="D23" i="1"/>
  <c r="H23" i="1" s="1"/>
  <c r="C23" i="1"/>
  <c r="F23" i="1" s="1"/>
  <c r="B23" i="1"/>
  <c r="G22" i="1"/>
  <c r="D22" i="1"/>
  <c r="H22" i="1" s="1"/>
  <c r="C22" i="1"/>
  <c r="F22" i="1" s="1"/>
  <c r="B22" i="1"/>
  <c r="G21" i="1"/>
  <c r="D21" i="1"/>
  <c r="I21" i="1" s="1"/>
  <c r="C21" i="1"/>
  <c r="F21" i="1" s="1"/>
  <c r="B21" i="1"/>
  <c r="G20" i="1"/>
  <c r="D20" i="1"/>
  <c r="I20" i="1" s="1"/>
  <c r="C20" i="1"/>
  <c r="F20" i="1" s="1"/>
  <c r="B20" i="1"/>
  <c r="G19" i="1"/>
  <c r="D19" i="1"/>
  <c r="H19" i="1" s="1"/>
  <c r="C19" i="1"/>
  <c r="F19" i="1" s="1"/>
  <c r="B19" i="1"/>
  <c r="G18" i="1"/>
  <c r="D18" i="1"/>
  <c r="I18" i="1" s="1"/>
  <c r="C18" i="1"/>
  <c r="F18" i="1" s="1"/>
  <c r="B18" i="1"/>
  <c r="G17" i="1"/>
  <c r="D17" i="1"/>
  <c r="H17" i="1" s="1"/>
  <c r="C17" i="1"/>
  <c r="F17" i="1" s="1"/>
  <c r="B17" i="1"/>
  <c r="G16" i="1"/>
  <c r="D16" i="1"/>
  <c r="I16" i="1" s="1"/>
  <c r="C16" i="1"/>
  <c r="F16" i="1" s="1"/>
  <c r="B16" i="1"/>
  <c r="G15" i="1"/>
  <c r="D15" i="1"/>
  <c r="I15" i="1" s="1"/>
  <c r="C15" i="1"/>
  <c r="F15" i="1" s="1"/>
  <c r="B15" i="1"/>
  <c r="G14" i="1"/>
  <c r="D14" i="1"/>
  <c r="I14" i="1" s="1"/>
  <c r="C14" i="1"/>
  <c r="F14" i="1" s="1"/>
  <c r="B14" i="1"/>
  <c r="G13" i="1"/>
  <c r="D13" i="1"/>
  <c r="H13" i="1" s="1"/>
  <c r="C13" i="1"/>
  <c r="F13" i="1" s="1"/>
  <c r="B13" i="1"/>
  <c r="G12" i="1"/>
  <c r="D12" i="1"/>
  <c r="H12" i="1" s="1"/>
  <c r="C12" i="1"/>
  <c r="F12" i="1" s="1"/>
  <c r="B12" i="1"/>
  <c r="G11" i="1"/>
  <c r="D11" i="1"/>
  <c r="I11" i="1" s="1"/>
  <c r="C11" i="1"/>
  <c r="F11" i="1" s="1"/>
  <c r="B11" i="1"/>
  <c r="H11" i="1" l="1"/>
  <c r="H14" i="1"/>
  <c r="H15" i="1"/>
  <c r="H16" i="1"/>
  <c r="H18" i="1"/>
  <c r="H20" i="1"/>
  <c r="H21" i="1"/>
  <c r="H24" i="1"/>
  <c r="H25" i="1"/>
  <c r="H28" i="1"/>
  <c r="C40" i="1"/>
  <c r="E40" i="1" s="1"/>
  <c r="C52" i="1"/>
  <c r="E52" i="1" s="1"/>
  <c r="E11" i="1"/>
  <c r="E12" i="1"/>
  <c r="I12" i="1"/>
  <c r="E13" i="1"/>
  <c r="I13" i="1"/>
  <c r="E14" i="1"/>
  <c r="E15" i="1"/>
  <c r="E16" i="1"/>
  <c r="E17" i="1"/>
  <c r="I17" i="1"/>
  <c r="E18" i="1"/>
  <c r="E19" i="1"/>
  <c r="I19" i="1"/>
  <c r="E20" i="1"/>
  <c r="E21" i="1"/>
  <c r="E22" i="1"/>
  <c r="I22" i="1"/>
  <c r="E23" i="1"/>
  <c r="I23" i="1"/>
  <c r="E24" i="1"/>
  <c r="E25" i="1"/>
  <c r="E26" i="1"/>
  <c r="I26" i="1"/>
  <c r="E27" i="1"/>
  <c r="I27" i="1"/>
  <c r="E28" i="1"/>
  <c r="E29" i="1"/>
  <c r="I29" i="1"/>
  <c r="E30" i="1"/>
  <c r="I30" i="1"/>
  <c r="E31" i="1"/>
  <c r="I31" i="1"/>
  <c r="D36" i="1"/>
  <c r="F36" i="1" s="1"/>
  <c r="C37" i="1"/>
  <c r="E37" i="1" s="1"/>
  <c r="C41" i="1"/>
  <c r="E41" i="1" s="1"/>
  <c r="D44" i="1"/>
  <c r="F44" i="1" s="1"/>
  <c r="C45" i="1"/>
  <c r="E45" i="1" s="1"/>
  <c r="D48" i="1"/>
  <c r="F48" i="1" s="1"/>
  <c r="C49" i="1"/>
  <c r="E49" i="1" s="1"/>
  <c r="C53" i="1"/>
  <c r="E53" i="1" s="1"/>
</calcChain>
</file>

<file path=xl/sharedStrings.xml><?xml version="1.0" encoding="utf-8"?>
<sst xmlns="http://schemas.openxmlformats.org/spreadsheetml/2006/main" count="29" uniqueCount="24">
  <si>
    <t>Projection Lens:</t>
    <phoneticPr fontId="4" type="noConversion"/>
  </si>
  <si>
    <t>F/ 2.4 ; f = -3.72mm / e-line 546nm , Fix Lens</t>
    <phoneticPr fontId="4" type="noConversion"/>
  </si>
  <si>
    <r>
      <rPr>
        <u/>
        <sz val="20"/>
        <color indexed="12"/>
        <rFont val="標楷體"/>
        <family val="4"/>
        <charset val="136"/>
      </rPr>
      <t>返回總表</t>
    </r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</si>
  <si>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</si>
  <si>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</si>
  <si>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</si>
  <si>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</si>
  <si>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120.81 +/- 3%</t>
    <phoneticPr fontId="4" type="noConversion"/>
  </si>
  <si>
    <t>Aspect ratio:</t>
    <phoneticPr fontId="4" type="noConversion"/>
  </si>
  <si>
    <t>:</t>
    <phoneticPr fontId="4" type="noConversion"/>
  </si>
  <si>
    <t>ZH400UST</t>
    <phoneticPr fontId="4" type="noConversion"/>
  </si>
  <si>
    <t xml:space="preserve">                           Z28 1080P (16:9) Wall mount installation measurement chart                                 </t>
    <phoneticPr fontId="11" type="noConversion"/>
  </si>
  <si>
    <t>Diagonal image size (S) in inch</t>
    <phoneticPr fontId="11" type="noConversion"/>
  </si>
  <si>
    <t>Diagonal image size (S) in mm</t>
  </si>
  <si>
    <t>Image width (W) in mm</t>
    <phoneticPr fontId="11" type="noConversion"/>
  </si>
  <si>
    <t>Image height (H) in mm</t>
    <phoneticPr fontId="11" type="noConversion"/>
  </si>
  <si>
    <t xml:space="preserve"> Distance from surface of whiteboard to  center of projector mount (T) in mm</t>
    <phoneticPr fontId="11" type="noConversion"/>
  </si>
  <si>
    <t xml:space="preserve"> Distance from surface of whiteboard to back of projector (T1) in mm</t>
    <phoneticPr fontId="11" type="noConversion"/>
  </si>
  <si>
    <t xml:space="preserve"> Distance from top of image to top of wall plate (O) in mm</t>
    <phoneticPr fontId="11" type="noConversion"/>
  </si>
  <si>
    <t xml:space="preserve"> Distance from top of image to top of interface boss (O1) in mm</t>
    <phoneticPr fontId="11" type="noConversion"/>
  </si>
  <si>
    <t xml:space="preserve"> Distance from top of image to top of projector (O2) in mm</t>
    <phoneticPr fontId="11" type="noConversion"/>
  </si>
  <si>
    <t xml:space="preserve">  Z28 1080P (16:9) Table mount installation measurement chart                                 </t>
    <phoneticPr fontId="11" type="noConversion"/>
  </si>
  <si>
    <t xml:space="preserve"> Distance from bottom of image to top of table (O3) in mm</t>
    <phoneticPr fontId="11" type="noConversion"/>
  </si>
  <si>
    <t>ZH400UST Projection Distance calculate sheet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</si>
</sst>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13">
    <font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sz val="11"/>
      <name val="Tahoma"/>
      <family val="2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u/>
      <sz val="20"/>
      <color indexed="12"/>
      <name val="標楷體"/>
      <family val="4"/>
      <charset val="136"/>
    </font>
    <font>
      <b/>
      <sz val="18"/>
      <name val="Tahoma"/>
      <family val="2"/>
    </font>
    <font>
      <sz val="18"/>
      <color theme="1"/>
      <name val="Arial"/>
      <family val="2"/>
    </font>
    <font>
      <sz val="9"/>
      <name val="新細明體"/>
      <family val="1"/>
      <charset val="136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/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3" xfId="1" applyFont="1" applyFill="1" applyBorder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0" fontId="7" fillId="2" borderId="5" xfId="1" applyFont="1" applyFill="1" applyBorder="1" applyAlignment="1" applyProtection="1">
      <alignment horizontal="center" vertical="center"/>
      <protection hidden="1"/>
    </xf>
    <xf numFmtId="0" fontId="7" fillId="2" borderId="6" xfId="1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77" fontId="12" fillId="3" borderId="7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" fillId="0" borderId="0" xfId="2" applyProtection="1">
      <protection hidden="1"/>
    </xf>
    <xf numFmtId="177" fontId="12" fillId="0" borderId="7" xfId="0" applyNumberFormat="1" applyFont="1" applyFill="1" applyBorder="1" applyAlignment="1">
      <alignment horizontal="center" vertical="center"/>
    </xf>
    <xf numFmtId="0" fontId="12" fillId="6" borderId="7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95250</xdr:rowOff>
    </xdr:from>
    <xdr:to>
      <xdr:col>22</xdr:col>
      <xdr:colOff>447675</xdr:colOff>
      <xdr:row>26</xdr:row>
      <xdr:rowOff>28575</xdr:rowOff>
    </xdr:to>
    <xdr:pic>
      <xdr:nvPicPr>
        <xdr:cNvPr id="2" name="圖片 4" descr="10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847725"/>
          <a:ext cx="8372475" cy="530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32</xdr:row>
      <xdr:rowOff>47625</xdr:rowOff>
    </xdr:from>
    <xdr:to>
      <xdr:col>16</xdr:col>
      <xdr:colOff>142875</xdr:colOff>
      <xdr:row>51</xdr:row>
      <xdr:rowOff>104775</xdr:rowOff>
    </xdr:to>
    <xdr:pic>
      <xdr:nvPicPr>
        <xdr:cNvPr id="3" name="圖片 2" descr="o-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7286625"/>
          <a:ext cx="71628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6"/>
  <dimension ref="A1:P54"/>
  <sheetViews>
    <sheetView tabSelected="1" zoomScale="70" zoomScaleNormal="70" workbookViewId="0">
      <selection sqref="A1:F1"/>
    </sheetView>
  </sheetViews>
  <sheetFormatPr defaultRowHeight="12.75"/>
  <cols>
    <col min="1" max="1" width="18" style="34" customWidth="1"/>
    <col min="2" max="2" width="17.5703125" style="34" customWidth="1"/>
    <col min="3" max="3" width="17.85546875" style="34" customWidth="1"/>
    <col min="4" max="4" width="17.42578125" style="34" customWidth="1"/>
    <col min="5" max="5" width="18.5703125" style="34" customWidth="1"/>
    <col min="6" max="6" width="18.42578125" style="34" customWidth="1"/>
    <col min="7" max="7" width="15.85546875" customWidth="1"/>
    <col min="8" max="8" width="14" customWidth="1"/>
    <col min="9" max="9" width="14.85546875" customWidth="1"/>
  </cols>
  <sheetData>
    <row r="1" spans="1:16" ht="18.75" thickBot="1">
      <c r="A1" s="1" t="s">
        <v>23</v>
      </c>
      <c r="B1" s="1"/>
      <c r="C1" s="1"/>
      <c r="D1" s="1"/>
      <c r="E1" s="1"/>
      <c r="F1" s="1"/>
      <c r="G1" s="2"/>
      <c r="H1" s="2"/>
    </row>
    <row r="2" spans="1:16" ht="14.25">
      <c r="A2" s="3" t="s">
        <v>0</v>
      </c>
      <c r="B2" s="4" t="s">
        <v>1</v>
      </c>
      <c r="C2" s="4"/>
      <c r="D2" s="4"/>
      <c r="E2" s="4"/>
      <c r="F2" s="5"/>
      <c r="G2" s="3"/>
      <c r="H2" s="3"/>
      <c r="J2" s="6" t="s">
        <v>2</v>
      </c>
      <c r="K2" s="7"/>
      <c r="L2" s="8"/>
    </row>
    <row r="3" spans="1:16" ht="13.5" thickBot="1">
      <c r="A3" s="3" t="s">
        <v>3</v>
      </c>
      <c r="B3" s="9">
        <v>0.252</v>
      </c>
      <c r="C3" s="10" t="s">
        <v>4</v>
      </c>
      <c r="D3" s="9">
        <v>0.252</v>
      </c>
      <c r="E3" s="11" t="s">
        <v>5</v>
      </c>
      <c r="F3" s="3"/>
      <c r="G3" s="3"/>
      <c r="H3" s="3"/>
      <c r="J3" s="12"/>
      <c r="K3" s="13"/>
      <c r="L3" s="14"/>
    </row>
    <row r="4" spans="1:16">
      <c r="A4" s="3" t="s">
        <v>6</v>
      </c>
      <c r="B4" s="15" t="s">
        <v>7</v>
      </c>
      <c r="C4" s="15"/>
      <c r="D4" s="15"/>
      <c r="E4" s="16"/>
      <c r="F4" s="3"/>
      <c r="G4" s="3"/>
      <c r="H4" s="3"/>
    </row>
    <row r="5" spans="1:16">
      <c r="A5" s="3" t="s">
        <v>8</v>
      </c>
      <c r="B5" s="17">
        <v>1920</v>
      </c>
      <c r="C5" s="17" t="s">
        <v>9</v>
      </c>
      <c r="D5" s="17">
        <v>1080</v>
      </c>
      <c r="E5" s="17"/>
      <c r="F5" s="3"/>
      <c r="G5" s="3"/>
      <c r="H5" s="3"/>
    </row>
    <row r="6" spans="1:16">
      <c r="A6" s="3"/>
      <c r="B6" s="17"/>
      <c r="C6" s="17"/>
      <c r="D6" s="17"/>
      <c r="E6" s="17"/>
      <c r="F6" s="3"/>
      <c r="G6" s="3"/>
      <c r="H6" s="3"/>
    </row>
    <row r="7" spans="1:16" ht="12" customHeight="1" thickBot="1">
      <c r="A7" s="3"/>
      <c r="B7" s="18"/>
      <c r="C7" s="18"/>
      <c r="D7" s="18"/>
      <c r="E7" s="17"/>
      <c r="F7" s="3"/>
      <c r="G7" s="3"/>
      <c r="H7" s="3"/>
    </row>
    <row r="8" spans="1:16" ht="36" customHeight="1">
      <c r="A8" s="19" t="s">
        <v>10</v>
      </c>
      <c r="B8" s="20"/>
      <c r="C8" s="20"/>
      <c r="D8" s="20"/>
      <c r="E8" s="20"/>
      <c r="F8" s="20"/>
      <c r="G8" s="20"/>
      <c r="H8" s="20"/>
      <c r="I8" s="21"/>
    </row>
    <row r="9" spans="1:16" ht="23.25">
      <c r="A9" s="22" t="s">
        <v>11</v>
      </c>
      <c r="B9" s="22"/>
      <c r="C9" s="22"/>
      <c r="D9" s="22"/>
      <c r="E9" s="22"/>
      <c r="F9" s="22"/>
      <c r="G9" s="22"/>
      <c r="H9" s="22"/>
      <c r="I9" s="22"/>
    </row>
    <row r="10" spans="1:16" ht="90">
      <c r="A10" s="23" t="s">
        <v>12</v>
      </c>
      <c r="B10" s="23" t="s">
        <v>13</v>
      </c>
      <c r="C10" s="23" t="s">
        <v>14</v>
      </c>
      <c r="D10" s="23" t="s">
        <v>15</v>
      </c>
      <c r="E10" s="23" t="s">
        <v>16</v>
      </c>
      <c r="F10" s="23" t="s">
        <v>17</v>
      </c>
      <c r="G10" s="23" t="s">
        <v>18</v>
      </c>
      <c r="H10" s="23" t="s">
        <v>19</v>
      </c>
      <c r="I10" s="23" t="s">
        <v>20</v>
      </c>
    </row>
    <row r="11" spans="1:16" ht="15">
      <c r="A11" s="24">
        <v>87</v>
      </c>
      <c r="B11" s="25">
        <f t="shared" ref="B11:B31" si="0">A11*25.4</f>
        <v>2209.7999999999997</v>
      </c>
      <c r="C11" s="25">
        <f>B11*0.8716</f>
        <v>1926.0616799999998</v>
      </c>
      <c r="D11" s="25">
        <f>B11*0.4903</f>
        <v>1083.4649399999998</v>
      </c>
      <c r="E11" s="25">
        <f>C11*0.252-115</f>
        <v>370.36754335999996</v>
      </c>
      <c r="F11" s="25">
        <f>C11*0.252-252</f>
        <v>233.36754335999996</v>
      </c>
      <c r="G11" s="25">
        <f>D11*0.2081+139</f>
        <v>364.46905401399999</v>
      </c>
      <c r="H11" s="25">
        <f>D11*0.2081+63</f>
        <v>288.46905401399999</v>
      </c>
      <c r="I11" s="25">
        <f>D11*0.2081+43</f>
        <v>268.46905401399999</v>
      </c>
    </row>
    <row r="12" spans="1:16" ht="15">
      <c r="A12" s="24">
        <v>88</v>
      </c>
      <c r="B12" s="25">
        <f t="shared" si="0"/>
        <v>2235.1999999999998</v>
      </c>
      <c r="C12" s="25">
        <f t="shared" ref="C12:C31" si="1">B12*0.8716</f>
        <v>1948.2003199999999</v>
      </c>
      <c r="D12" s="25">
        <f t="shared" ref="D12:D31" si="2">B12*0.4903</f>
        <v>1095.9185599999998</v>
      </c>
      <c r="E12" s="25">
        <f t="shared" ref="E12:E31" si="3">C12*0.252-115</f>
        <v>375.94648064</v>
      </c>
      <c r="F12" s="25">
        <f>C12*0.252-252</f>
        <v>238.94648064</v>
      </c>
      <c r="G12" s="25">
        <f t="shared" ref="G12:G31" si="4">D12*0.2081+139</f>
        <v>367.06065233599998</v>
      </c>
      <c r="H12" s="25">
        <f t="shared" ref="H12:H31" si="5">D12*0.2081+63</f>
        <v>291.06065233599998</v>
      </c>
      <c r="I12" s="25">
        <f t="shared" ref="I12:I31" si="6">D12*0.2081+43</f>
        <v>271.06065233599998</v>
      </c>
    </row>
    <row r="13" spans="1:16" ht="15">
      <c r="A13" s="24">
        <v>89</v>
      </c>
      <c r="B13" s="25">
        <f t="shared" si="0"/>
        <v>2260.6</v>
      </c>
      <c r="C13" s="25">
        <f t="shared" si="1"/>
        <v>1970.33896</v>
      </c>
      <c r="D13" s="25">
        <f t="shared" si="2"/>
        <v>1108.3721800000001</v>
      </c>
      <c r="E13" s="25">
        <f t="shared" si="3"/>
        <v>381.52541792</v>
      </c>
      <c r="F13" s="25">
        <f t="shared" ref="F13:F31" si="7">C13*0.252-252</f>
        <v>244.52541792</v>
      </c>
      <c r="G13" s="25">
        <f t="shared" si="4"/>
        <v>369.65225065800001</v>
      </c>
      <c r="H13" s="25">
        <f t="shared" si="5"/>
        <v>293.65225065800001</v>
      </c>
      <c r="I13" s="25">
        <f t="shared" si="6"/>
        <v>273.65225065800001</v>
      </c>
    </row>
    <row r="14" spans="1:16" ht="15">
      <c r="A14" s="24">
        <v>90</v>
      </c>
      <c r="B14" s="25">
        <f t="shared" si="0"/>
        <v>2286</v>
      </c>
      <c r="C14" s="25">
        <f t="shared" si="1"/>
        <v>1992.4776000000002</v>
      </c>
      <c r="D14" s="25">
        <f t="shared" si="2"/>
        <v>1120.8258000000001</v>
      </c>
      <c r="E14" s="25">
        <f t="shared" si="3"/>
        <v>387.10435520000004</v>
      </c>
      <c r="F14" s="25">
        <f t="shared" si="7"/>
        <v>250.10435520000004</v>
      </c>
      <c r="G14" s="25">
        <f t="shared" si="4"/>
        <v>372.24384898000005</v>
      </c>
      <c r="H14" s="25">
        <f t="shared" si="5"/>
        <v>296.24384898000005</v>
      </c>
      <c r="I14" s="25">
        <f t="shared" si="6"/>
        <v>276.24384898000005</v>
      </c>
    </row>
    <row r="15" spans="1:16" ht="12.75" customHeight="1">
      <c r="A15" s="26">
        <v>91</v>
      </c>
      <c r="B15" s="25">
        <f t="shared" si="0"/>
        <v>2311.4</v>
      </c>
      <c r="C15" s="25">
        <f t="shared" si="1"/>
        <v>2014.6162400000001</v>
      </c>
      <c r="D15" s="25">
        <f t="shared" si="2"/>
        <v>1133.2794200000001</v>
      </c>
      <c r="E15" s="25">
        <f t="shared" si="3"/>
        <v>392.68329248000003</v>
      </c>
      <c r="F15" s="25">
        <f t="shared" si="7"/>
        <v>255.68329248000003</v>
      </c>
      <c r="G15" s="25">
        <f t="shared" si="4"/>
        <v>374.83544730200003</v>
      </c>
      <c r="H15" s="25">
        <f t="shared" si="5"/>
        <v>298.83544730200003</v>
      </c>
      <c r="I15" s="25">
        <f t="shared" si="6"/>
        <v>278.83544730200003</v>
      </c>
      <c r="P15" s="27"/>
    </row>
    <row r="16" spans="1:16" ht="13.5" customHeight="1">
      <c r="A16" s="26">
        <v>92</v>
      </c>
      <c r="B16" s="25">
        <f t="shared" si="0"/>
        <v>2336.7999999999997</v>
      </c>
      <c r="C16" s="25">
        <f t="shared" si="1"/>
        <v>2036.75488</v>
      </c>
      <c r="D16" s="25">
        <f t="shared" si="2"/>
        <v>1145.7330399999998</v>
      </c>
      <c r="E16" s="25">
        <f t="shared" si="3"/>
        <v>398.26222975999997</v>
      </c>
      <c r="F16" s="25">
        <f t="shared" si="7"/>
        <v>261.26222975999997</v>
      </c>
      <c r="G16" s="25">
        <f t="shared" si="4"/>
        <v>377.42704562400002</v>
      </c>
      <c r="H16" s="25">
        <f t="shared" si="5"/>
        <v>301.42704562400002</v>
      </c>
      <c r="I16" s="25">
        <f t="shared" si="6"/>
        <v>281.42704562400002</v>
      </c>
      <c r="P16" s="27"/>
    </row>
    <row r="17" spans="1:9" ht="15">
      <c r="A17" s="26">
        <v>93</v>
      </c>
      <c r="B17" s="25">
        <f t="shared" si="0"/>
        <v>2362.1999999999998</v>
      </c>
      <c r="C17" s="25">
        <f t="shared" si="1"/>
        <v>2058.8935200000001</v>
      </c>
      <c r="D17" s="25">
        <f t="shared" si="2"/>
        <v>1158.1866599999998</v>
      </c>
      <c r="E17" s="25">
        <f t="shared" si="3"/>
        <v>403.84116704000007</v>
      </c>
      <c r="F17" s="25">
        <f t="shared" si="7"/>
        <v>266.84116704000007</v>
      </c>
      <c r="G17" s="25">
        <f t="shared" si="4"/>
        <v>380.018643946</v>
      </c>
      <c r="H17" s="25">
        <f t="shared" si="5"/>
        <v>304.018643946</v>
      </c>
      <c r="I17" s="25">
        <f t="shared" si="6"/>
        <v>284.018643946</v>
      </c>
    </row>
    <row r="18" spans="1:9" ht="15">
      <c r="A18" s="26">
        <v>94</v>
      </c>
      <c r="B18" s="28">
        <f t="shared" si="0"/>
        <v>2387.6</v>
      </c>
      <c r="C18" s="28">
        <f t="shared" si="1"/>
        <v>2081.0321600000002</v>
      </c>
      <c r="D18" s="28">
        <f t="shared" si="2"/>
        <v>1170.6402800000001</v>
      </c>
      <c r="E18" s="28">
        <f t="shared" si="3"/>
        <v>409.42010432000006</v>
      </c>
      <c r="F18" s="28">
        <f t="shared" si="7"/>
        <v>272.42010432000006</v>
      </c>
      <c r="G18" s="28">
        <f t="shared" si="4"/>
        <v>382.61024226800004</v>
      </c>
      <c r="H18" s="28">
        <f t="shared" si="5"/>
        <v>306.61024226800004</v>
      </c>
      <c r="I18" s="28">
        <f t="shared" si="6"/>
        <v>286.61024226800004</v>
      </c>
    </row>
    <row r="19" spans="1:9" ht="15">
      <c r="A19" s="26">
        <v>95</v>
      </c>
      <c r="B19" s="25">
        <f t="shared" si="0"/>
        <v>2413</v>
      </c>
      <c r="C19" s="25">
        <f t="shared" si="1"/>
        <v>2103.1708000000003</v>
      </c>
      <c r="D19" s="25">
        <f t="shared" si="2"/>
        <v>1183.0939000000001</v>
      </c>
      <c r="E19" s="25">
        <f t="shared" si="3"/>
        <v>414.99904160000006</v>
      </c>
      <c r="F19" s="25">
        <f t="shared" si="7"/>
        <v>277.99904160000006</v>
      </c>
      <c r="G19" s="25">
        <f t="shared" si="4"/>
        <v>385.20184059000002</v>
      </c>
      <c r="H19" s="25">
        <f t="shared" si="5"/>
        <v>309.20184059000002</v>
      </c>
      <c r="I19" s="25">
        <f t="shared" si="6"/>
        <v>289.20184059000002</v>
      </c>
    </row>
    <row r="20" spans="1:9" ht="15">
      <c r="A20" s="26">
        <v>96</v>
      </c>
      <c r="B20" s="25">
        <f t="shared" si="0"/>
        <v>2438.3999999999996</v>
      </c>
      <c r="C20" s="25">
        <f t="shared" si="1"/>
        <v>2125.30944</v>
      </c>
      <c r="D20" s="25">
        <f t="shared" si="2"/>
        <v>1195.5475199999998</v>
      </c>
      <c r="E20" s="25">
        <f t="shared" si="3"/>
        <v>420.57797888000005</v>
      </c>
      <c r="F20" s="25">
        <f t="shared" si="7"/>
        <v>283.57797888000005</v>
      </c>
      <c r="G20" s="25">
        <f t="shared" si="4"/>
        <v>387.79343891199994</v>
      </c>
      <c r="H20" s="25">
        <f t="shared" si="5"/>
        <v>311.79343891199994</v>
      </c>
      <c r="I20" s="25">
        <f t="shared" si="6"/>
        <v>291.79343891199994</v>
      </c>
    </row>
    <row r="21" spans="1:9" ht="15">
      <c r="A21" s="29">
        <v>97</v>
      </c>
      <c r="B21" s="25">
        <f t="shared" si="0"/>
        <v>2463.7999999999997</v>
      </c>
      <c r="C21" s="25">
        <f t="shared" si="1"/>
        <v>2147.4480799999997</v>
      </c>
      <c r="D21" s="25">
        <f t="shared" si="2"/>
        <v>1208.0011399999999</v>
      </c>
      <c r="E21" s="25">
        <f t="shared" si="3"/>
        <v>426.15691615999992</v>
      </c>
      <c r="F21" s="25">
        <f t="shared" si="7"/>
        <v>289.15691615999992</v>
      </c>
      <c r="G21" s="25">
        <f t="shared" si="4"/>
        <v>390.38503723399998</v>
      </c>
      <c r="H21" s="25">
        <f t="shared" si="5"/>
        <v>314.38503723399998</v>
      </c>
      <c r="I21" s="25">
        <f t="shared" si="6"/>
        <v>294.38503723399998</v>
      </c>
    </row>
    <row r="22" spans="1:9" ht="15">
      <c r="A22" s="26">
        <v>98</v>
      </c>
      <c r="B22" s="25">
        <f t="shared" si="0"/>
        <v>2489.1999999999998</v>
      </c>
      <c r="C22" s="25">
        <f t="shared" si="1"/>
        <v>2169.5867199999998</v>
      </c>
      <c r="D22" s="25">
        <f t="shared" si="2"/>
        <v>1220.4547599999999</v>
      </c>
      <c r="E22" s="25">
        <f t="shared" si="3"/>
        <v>431.73585343999991</v>
      </c>
      <c r="F22" s="25">
        <f t="shared" si="7"/>
        <v>294.73585343999991</v>
      </c>
      <c r="G22" s="25">
        <f t="shared" si="4"/>
        <v>392.97663555600002</v>
      </c>
      <c r="H22" s="25">
        <f t="shared" si="5"/>
        <v>316.97663555600002</v>
      </c>
      <c r="I22" s="25">
        <f t="shared" si="6"/>
        <v>296.97663555600002</v>
      </c>
    </row>
    <row r="23" spans="1:9" ht="15">
      <c r="A23" s="26">
        <v>99</v>
      </c>
      <c r="B23" s="25">
        <f t="shared" si="0"/>
        <v>2514.6</v>
      </c>
      <c r="C23" s="25">
        <f t="shared" si="1"/>
        <v>2191.7253599999999</v>
      </c>
      <c r="D23" s="25">
        <f t="shared" si="2"/>
        <v>1232.9083800000001</v>
      </c>
      <c r="E23" s="25">
        <f t="shared" si="3"/>
        <v>437.31479072000002</v>
      </c>
      <c r="F23" s="25">
        <f t="shared" si="7"/>
        <v>300.31479072000002</v>
      </c>
      <c r="G23" s="25">
        <f t="shared" si="4"/>
        <v>395.568233878</v>
      </c>
      <c r="H23" s="25">
        <f t="shared" si="5"/>
        <v>319.568233878</v>
      </c>
      <c r="I23" s="25">
        <f t="shared" si="6"/>
        <v>299.568233878</v>
      </c>
    </row>
    <row r="24" spans="1:9" ht="15">
      <c r="A24" s="26">
        <v>100</v>
      </c>
      <c r="B24" s="25">
        <f t="shared" si="0"/>
        <v>2540</v>
      </c>
      <c r="C24" s="25">
        <f t="shared" si="1"/>
        <v>2213.864</v>
      </c>
      <c r="D24" s="25">
        <f t="shared" si="2"/>
        <v>1245.3620000000001</v>
      </c>
      <c r="E24" s="25">
        <f t="shared" si="3"/>
        <v>442.89372800000001</v>
      </c>
      <c r="F24" s="25">
        <f t="shared" si="7"/>
        <v>305.89372800000001</v>
      </c>
      <c r="G24" s="25">
        <f t="shared" si="4"/>
        <v>398.15983220000004</v>
      </c>
      <c r="H24" s="25">
        <f t="shared" si="5"/>
        <v>322.15983220000004</v>
      </c>
      <c r="I24" s="25">
        <f t="shared" si="6"/>
        <v>302.15983220000004</v>
      </c>
    </row>
    <row r="25" spans="1:9" ht="15">
      <c r="A25" s="26">
        <v>101</v>
      </c>
      <c r="B25" s="25">
        <f t="shared" si="0"/>
        <v>2565.3999999999996</v>
      </c>
      <c r="C25" s="25">
        <f t="shared" si="1"/>
        <v>2236.0026399999997</v>
      </c>
      <c r="D25" s="25">
        <f t="shared" si="2"/>
        <v>1257.8156199999999</v>
      </c>
      <c r="E25" s="25">
        <f t="shared" si="3"/>
        <v>448.47266527999989</v>
      </c>
      <c r="F25" s="25">
        <f t="shared" si="7"/>
        <v>311.47266527999989</v>
      </c>
      <c r="G25" s="25">
        <f t="shared" si="4"/>
        <v>400.75143052199996</v>
      </c>
      <c r="H25" s="25">
        <f t="shared" si="5"/>
        <v>324.75143052199996</v>
      </c>
      <c r="I25" s="25">
        <f t="shared" si="6"/>
        <v>304.75143052199996</v>
      </c>
    </row>
    <row r="26" spans="1:9" ht="15">
      <c r="A26" s="26">
        <v>102</v>
      </c>
      <c r="B26" s="25">
        <f t="shared" si="0"/>
        <v>2590.7999999999997</v>
      </c>
      <c r="C26" s="25">
        <f t="shared" si="1"/>
        <v>2258.1412799999998</v>
      </c>
      <c r="D26" s="25">
        <f t="shared" si="2"/>
        <v>1270.2692399999999</v>
      </c>
      <c r="E26" s="25">
        <f t="shared" si="3"/>
        <v>454.05160255999999</v>
      </c>
      <c r="F26" s="25">
        <f t="shared" si="7"/>
        <v>317.05160255999999</v>
      </c>
      <c r="G26" s="25">
        <f t="shared" si="4"/>
        <v>403.343028844</v>
      </c>
      <c r="H26" s="25">
        <f t="shared" si="5"/>
        <v>327.343028844</v>
      </c>
      <c r="I26" s="25">
        <f t="shared" si="6"/>
        <v>307.343028844</v>
      </c>
    </row>
    <row r="27" spans="1:9" ht="15">
      <c r="A27" s="26">
        <v>110</v>
      </c>
      <c r="B27" s="25">
        <f t="shared" si="0"/>
        <v>2794</v>
      </c>
      <c r="C27" s="25">
        <f t="shared" si="1"/>
        <v>2435.2503999999999</v>
      </c>
      <c r="D27" s="25">
        <f t="shared" si="2"/>
        <v>1369.8982000000001</v>
      </c>
      <c r="E27" s="25">
        <f t="shared" si="3"/>
        <v>498.68310080000003</v>
      </c>
      <c r="F27" s="25">
        <f t="shared" si="7"/>
        <v>361.68310080000003</v>
      </c>
      <c r="G27" s="25">
        <f t="shared" si="4"/>
        <v>424.07581542000003</v>
      </c>
      <c r="H27" s="25">
        <f t="shared" si="5"/>
        <v>348.07581542000003</v>
      </c>
      <c r="I27" s="25">
        <f t="shared" si="6"/>
        <v>328.07581542000003</v>
      </c>
    </row>
    <row r="28" spans="1:9" ht="15">
      <c r="A28" s="26">
        <v>120</v>
      </c>
      <c r="B28" s="25">
        <f t="shared" si="0"/>
        <v>3048</v>
      </c>
      <c r="C28" s="25">
        <f t="shared" si="1"/>
        <v>2656.6368000000002</v>
      </c>
      <c r="D28" s="25">
        <f t="shared" si="2"/>
        <v>1494.4344000000001</v>
      </c>
      <c r="E28" s="25">
        <f t="shared" si="3"/>
        <v>554.47247360000006</v>
      </c>
      <c r="F28" s="25">
        <f t="shared" si="7"/>
        <v>417.47247360000006</v>
      </c>
      <c r="G28" s="25">
        <f t="shared" si="4"/>
        <v>449.99179864000001</v>
      </c>
      <c r="H28" s="25">
        <f t="shared" si="5"/>
        <v>373.99179864000001</v>
      </c>
      <c r="I28" s="25">
        <f t="shared" si="6"/>
        <v>353.99179864000001</v>
      </c>
    </row>
    <row r="29" spans="1:9" ht="15">
      <c r="A29" s="26">
        <v>135</v>
      </c>
      <c r="B29" s="25">
        <f t="shared" si="0"/>
        <v>3429</v>
      </c>
      <c r="C29" s="25">
        <f t="shared" si="1"/>
        <v>2988.7164000000002</v>
      </c>
      <c r="D29" s="25">
        <f t="shared" si="2"/>
        <v>1681.2387000000001</v>
      </c>
      <c r="E29" s="25">
        <f t="shared" si="3"/>
        <v>638.15653280000004</v>
      </c>
      <c r="F29" s="25">
        <f t="shared" si="7"/>
        <v>501.15653280000004</v>
      </c>
      <c r="G29" s="25">
        <f t="shared" si="4"/>
        <v>488.86577347000002</v>
      </c>
      <c r="H29" s="25">
        <f t="shared" si="5"/>
        <v>412.86577347000002</v>
      </c>
      <c r="I29" s="25">
        <f t="shared" si="6"/>
        <v>392.86577347000002</v>
      </c>
    </row>
    <row r="30" spans="1:9" ht="15">
      <c r="A30" s="26">
        <v>140</v>
      </c>
      <c r="B30" s="25">
        <f t="shared" si="0"/>
        <v>3556</v>
      </c>
      <c r="C30" s="25">
        <f t="shared" si="1"/>
        <v>3099.4096</v>
      </c>
      <c r="D30" s="25">
        <f t="shared" si="2"/>
        <v>1743.5068000000001</v>
      </c>
      <c r="E30" s="25">
        <f t="shared" si="3"/>
        <v>666.05121919999999</v>
      </c>
      <c r="F30" s="25">
        <f t="shared" si="7"/>
        <v>529.05121919999999</v>
      </c>
      <c r="G30" s="25">
        <f t="shared" si="4"/>
        <v>501.82376508000004</v>
      </c>
      <c r="H30" s="25">
        <f t="shared" si="5"/>
        <v>425.82376508000004</v>
      </c>
      <c r="I30" s="25">
        <f t="shared" si="6"/>
        <v>405.82376508000004</v>
      </c>
    </row>
    <row r="31" spans="1:9" ht="15">
      <c r="A31" s="26">
        <v>150</v>
      </c>
      <c r="B31" s="25">
        <f t="shared" si="0"/>
        <v>3810</v>
      </c>
      <c r="C31" s="25">
        <f t="shared" si="1"/>
        <v>3320.7960000000003</v>
      </c>
      <c r="D31" s="25">
        <f t="shared" si="2"/>
        <v>1868.0430000000001</v>
      </c>
      <c r="E31" s="25">
        <f t="shared" si="3"/>
        <v>721.84059200000013</v>
      </c>
      <c r="F31" s="25">
        <f t="shared" si="7"/>
        <v>584.84059200000013</v>
      </c>
      <c r="G31" s="25">
        <f t="shared" si="4"/>
        <v>527.73974829999997</v>
      </c>
      <c r="H31" s="25">
        <f t="shared" si="5"/>
        <v>451.73974830000003</v>
      </c>
      <c r="I31" s="25">
        <f t="shared" si="6"/>
        <v>431.73974830000003</v>
      </c>
    </row>
    <row r="33" spans="1:6" ht="23.25">
      <c r="A33" s="30" t="s">
        <v>21</v>
      </c>
      <c r="B33" s="31"/>
      <c r="C33" s="31"/>
      <c r="D33" s="31"/>
      <c r="E33" s="31"/>
      <c r="F33" s="32"/>
    </row>
    <row r="34" spans="1:6" ht="75">
      <c r="A34" s="33" t="s">
        <v>12</v>
      </c>
      <c r="B34" s="33" t="s">
        <v>13</v>
      </c>
      <c r="C34" s="33" t="s">
        <v>14</v>
      </c>
      <c r="D34" s="33" t="s">
        <v>15</v>
      </c>
      <c r="E34" s="33" t="s">
        <v>17</v>
      </c>
      <c r="F34" s="33" t="s">
        <v>22</v>
      </c>
    </row>
    <row r="35" spans="1:6" ht="15">
      <c r="A35" s="24">
        <v>87</v>
      </c>
      <c r="B35" s="25">
        <f t="shared" ref="B35:B50" si="8">A35*25.4</f>
        <v>2209.7999999999997</v>
      </c>
      <c r="C35" s="25">
        <f>B35*0.8716</f>
        <v>1926.0616799999998</v>
      </c>
      <c r="D35" s="25">
        <f>B35*0.4903</f>
        <v>1083.4649399999998</v>
      </c>
      <c r="E35" s="25">
        <f>C35*0.252-252</f>
        <v>233.36754335999996</v>
      </c>
      <c r="F35" s="25">
        <f>D35*0.2081+66</f>
        <v>291.46905401399999</v>
      </c>
    </row>
    <row r="36" spans="1:6" ht="15">
      <c r="A36" s="24">
        <v>88</v>
      </c>
      <c r="B36" s="25">
        <f t="shared" si="8"/>
        <v>2235.1999999999998</v>
      </c>
      <c r="C36" s="25">
        <f t="shared" ref="C36:C50" si="9">B36*0.8716</f>
        <v>1948.2003199999999</v>
      </c>
      <c r="D36" s="25">
        <f t="shared" ref="D36:D50" si="10">B36*0.4903</f>
        <v>1095.9185599999998</v>
      </c>
      <c r="E36" s="25">
        <f t="shared" ref="E36:E50" si="11">C36*0.252-252</f>
        <v>238.94648064</v>
      </c>
      <c r="F36" s="25">
        <f t="shared" ref="F36:F50" si="12">D36*0.2081+66</f>
        <v>294.06065233599998</v>
      </c>
    </row>
    <row r="37" spans="1:6" ht="15">
      <c r="A37" s="24">
        <v>89</v>
      </c>
      <c r="B37" s="25">
        <f t="shared" si="8"/>
        <v>2260.6</v>
      </c>
      <c r="C37" s="25">
        <f t="shared" si="9"/>
        <v>1970.33896</v>
      </c>
      <c r="D37" s="25">
        <f t="shared" si="10"/>
        <v>1108.3721800000001</v>
      </c>
      <c r="E37" s="25">
        <f t="shared" si="11"/>
        <v>244.52541792</v>
      </c>
      <c r="F37" s="25">
        <f t="shared" si="12"/>
        <v>296.65225065800001</v>
      </c>
    </row>
    <row r="38" spans="1:6" ht="15">
      <c r="A38" s="24">
        <v>90</v>
      </c>
      <c r="B38" s="25">
        <f t="shared" si="8"/>
        <v>2286</v>
      </c>
      <c r="C38" s="25">
        <f t="shared" si="9"/>
        <v>1992.4776000000002</v>
      </c>
      <c r="D38" s="25">
        <f t="shared" si="10"/>
        <v>1120.8258000000001</v>
      </c>
      <c r="E38" s="25">
        <f t="shared" si="11"/>
        <v>250.10435520000004</v>
      </c>
      <c r="F38" s="25">
        <f t="shared" si="12"/>
        <v>299.24384898000005</v>
      </c>
    </row>
    <row r="39" spans="1:6" ht="15">
      <c r="A39" s="26">
        <v>91</v>
      </c>
      <c r="B39" s="25">
        <f t="shared" si="8"/>
        <v>2311.4</v>
      </c>
      <c r="C39" s="25">
        <f t="shared" si="9"/>
        <v>2014.6162400000001</v>
      </c>
      <c r="D39" s="25">
        <f t="shared" si="10"/>
        <v>1133.2794200000001</v>
      </c>
      <c r="E39" s="25">
        <f t="shared" si="11"/>
        <v>255.68329248000003</v>
      </c>
      <c r="F39" s="25">
        <f t="shared" si="12"/>
        <v>301.83544730200003</v>
      </c>
    </row>
    <row r="40" spans="1:6" ht="15">
      <c r="A40" s="26">
        <v>92</v>
      </c>
      <c r="B40" s="25">
        <f t="shared" si="8"/>
        <v>2336.7999999999997</v>
      </c>
      <c r="C40" s="25">
        <f t="shared" si="9"/>
        <v>2036.75488</v>
      </c>
      <c r="D40" s="25">
        <f t="shared" si="10"/>
        <v>1145.7330399999998</v>
      </c>
      <c r="E40" s="25">
        <f t="shared" si="11"/>
        <v>261.26222975999997</v>
      </c>
      <c r="F40" s="25">
        <f t="shared" si="12"/>
        <v>304.42704562400002</v>
      </c>
    </row>
    <row r="41" spans="1:6" ht="15">
      <c r="A41" s="26">
        <v>93</v>
      </c>
      <c r="B41" s="25">
        <f t="shared" si="8"/>
        <v>2362.1999999999998</v>
      </c>
      <c r="C41" s="25">
        <f t="shared" si="9"/>
        <v>2058.8935200000001</v>
      </c>
      <c r="D41" s="25">
        <f t="shared" si="10"/>
        <v>1158.1866599999998</v>
      </c>
      <c r="E41" s="25">
        <f t="shared" si="11"/>
        <v>266.84116704000007</v>
      </c>
      <c r="F41" s="25">
        <f t="shared" si="12"/>
        <v>307.018643946</v>
      </c>
    </row>
    <row r="42" spans="1:6" ht="15">
      <c r="A42" s="26">
        <v>94</v>
      </c>
      <c r="B42" s="25">
        <f t="shared" si="8"/>
        <v>2387.6</v>
      </c>
      <c r="C42" s="25">
        <f t="shared" si="9"/>
        <v>2081.0321600000002</v>
      </c>
      <c r="D42" s="25">
        <f t="shared" si="10"/>
        <v>1170.6402800000001</v>
      </c>
      <c r="E42" s="25">
        <f t="shared" si="11"/>
        <v>272.42010432000006</v>
      </c>
      <c r="F42" s="25">
        <f t="shared" si="12"/>
        <v>309.61024226800004</v>
      </c>
    </row>
    <row r="43" spans="1:6" ht="15">
      <c r="A43" s="26">
        <v>95</v>
      </c>
      <c r="B43" s="25">
        <f t="shared" si="8"/>
        <v>2413</v>
      </c>
      <c r="C43" s="25">
        <f t="shared" si="9"/>
        <v>2103.1708000000003</v>
      </c>
      <c r="D43" s="25">
        <f t="shared" si="10"/>
        <v>1183.0939000000001</v>
      </c>
      <c r="E43" s="25">
        <f t="shared" si="11"/>
        <v>277.99904160000006</v>
      </c>
      <c r="F43" s="25">
        <f t="shared" si="12"/>
        <v>312.20184059000002</v>
      </c>
    </row>
    <row r="44" spans="1:6" ht="15">
      <c r="A44" s="26">
        <v>96</v>
      </c>
      <c r="B44" s="25">
        <f t="shared" si="8"/>
        <v>2438.3999999999996</v>
      </c>
      <c r="C44" s="25">
        <f t="shared" si="9"/>
        <v>2125.30944</v>
      </c>
      <c r="D44" s="25">
        <f t="shared" si="10"/>
        <v>1195.5475199999998</v>
      </c>
      <c r="E44" s="25">
        <f t="shared" si="11"/>
        <v>283.57797888000005</v>
      </c>
      <c r="F44" s="25">
        <f t="shared" si="12"/>
        <v>314.79343891199994</v>
      </c>
    </row>
    <row r="45" spans="1:6" ht="15">
      <c r="A45" s="29">
        <v>97</v>
      </c>
      <c r="B45" s="25">
        <f t="shared" si="8"/>
        <v>2463.7999999999997</v>
      </c>
      <c r="C45" s="25">
        <f t="shared" si="9"/>
        <v>2147.4480799999997</v>
      </c>
      <c r="D45" s="25">
        <f t="shared" si="10"/>
        <v>1208.0011399999999</v>
      </c>
      <c r="E45" s="25">
        <f t="shared" si="11"/>
        <v>289.15691615999992</v>
      </c>
      <c r="F45" s="25">
        <f t="shared" si="12"/>
        <v>317.38503723399998</v>
      </c>
    </row>
    <row r="46" spans="1:6" ht="15">
      <c r="A46" s="26">
        <v>98</v>
      </c>
      <c r="B46" s="25">
        <f t="shared" si="8"/>
        <v>2489.1999999999998</v>
      </c>
      <c r="C46" s="25">
        <f t="shared" si="9"/>
        <v>2169.5867199999998</v>
      </c>
      <c r="D46" s="25">
        <f t="shared" si="10"/>
        <v>1220.4547599999999</v>
      </c>
      <c r="E46" s="25">
        <f t="shared" si="11"/>
        <v>294.73585343999991</v>
      </c>
      <c r="F46" s="25">
        <f t="shared" si="12"/>
        <v>319.97663555600002</v>
      </c>
    </row>
    <row r="47" spans="1:6" ht="15">
      <c r="A47" s="26">
        <v>99</v>
      </c>
      <c r="B47" s="25">
        <f t="shared" si="8"/>
        <v>2514.6</v>
      </c>
      <c r="C47" s="25">
        <f t="shared" si="9"/>
        <v>2191.7253599999999</v>
      </c>
      <c r="D47" s="25">
        <f t="shared" si="10"/>
        <v>1232.9083800000001</v>
      </c>
      <c r="E47" s="25">
        <f t="shared" si="11"/>
        <v>300.31479072000002</v>
      </c>
      <c r="F47" s="25">
        <f t="shared" si="12"/>
        <v>322.568233878</v>
      </c>
    </row>
    <row r="48" spans="1:6" ht="15">
      <c r="A48" s="26">
        <v>100</v>
      </c>
      <c r="B48" s="25">
        <f t="shared" si="8"/>
        <v>2540</v>
      </c>
      <c r="C48" s="25">
        <f t="shared" si="9"/>
        <v>2213.864</v>
      </c>
      <c r="D48" s="25">
        <f t="shared" si="10"/>
        <v>1245.3620000000001</v>
      </c>
      <c r="E48" s="25">
        <f t="shared" si="11"/>
        <v>305.89372800000001</v>
      </c>
      <c r="F48" s="25">
        <f t="shared" si="12"/>
        <v>325.15983220000004</v>
      </c>
    </row>
    <row r="49" spans="1:16" ht="15">
      <c r="A49" s="26">
        <v>101</v>
      </c>
      <c r="B49" s="25">
        <f t="shared" si="8"/>
        <v>2565.3999999999996</v>
      </c>
      <c r="C49" s="25">
        <f t="shared" si="9"/>
        <v>2236.0026399999997</v>
      </c>
      <c r="D49" s="25">
        <f t="shared" si="10"/>
        <v>1257.8156199999999</v>
      </c>
      <c r="E49" s="25">
        <f t="shared" si="11"/>
        <v>311.47266527999989</v>
      </c>
      <c r="F49" s="25">
        <f t="shared" si="12"/>
        <v>327.75143052199996</v>
      </c>
    </row>
    <row r="50" spans="1:16" ht="15">
      <c r="A50" s="26">
        <v>102</v>
      </c>
      <c r="B50" s="25">
        <f t="shared" si="8"/>
        <v>2590.7999999999997</v>
      </c>
      <c r="C50" s="25">
        <f t="shared" si="9"/>
        <v>2258.1412799999998</v>
      </c>
      <c r="D50" s="25">
        <f t="shared" si="10"/>
        <v>1270.2692399999999</v>
      </c>
      <c r="E50" s="25">
        <f t="shared" si="11"/>
        <v>317.05160255999999</v>
      </c>
      <c r="F50" s="25">
        <f t="shared" si="12"/>
        <v>330.343028844</v>
      </c>
    </row>
    <row r="51" spans="1:16" ht="15">
      <c r="A51" s="26">
        <v>110</v>
      </c>
      <c r="B51" s="25">
        <f>A51*25.4</f>
        <v>2794</v>
      </c>
      <c r="C51" s="25">
        <f>B51*0.8716</f>
        <v>2435.2503999999999</v>
      </c>
      <c r="D51" s="25">
        <f>B51*0.4903</f>
        <v>1369.8982000000001</v>
      </c>
      <c r="E51" s="25">
        <f>C51*0.252-252</f>
        <v>361.68310080000003</v>
      </c>
      <c r="F51" s="25">
        <f>D51*0.2081+66</f>
        <v>351.07581542000003</v>
      </c>
    </row>
    <row r="52" spans="1:16" ht="15">
      <c r="A52" s="26">
        <v>120</v>
      </c>
      <c r="B52" s="25">
        <f>A52*25.4</f>
        <v>3048</v>
      </c>
      <c r="C52" s="25">
        <f>B52*0.8716</f>
        <v>2656.6368000000002</v>
      </c>
      <c r="D52" s="25">
        <f>B52*0.4903</f>
        <v>1494.4344000000001</v>
      </c>
      <c r="E52" s="25">
        <f>C52*0.252-252</f>
        <v>417.47247360000006</v>
      </c>
      <c r="F52" s="25">
        <f>D52*0.2081+66</f>
        <v>376.99179864000001</v>
      </c>
    </row>
    <row r="53" spans="1:16" ht="15">
      <c r="A53" s="26">
        <v>130</v>
      </c>
      <c r="B53" s="25">
        <f>A53*25.4</f>
        <v>3302</v>
      </c>
      <c r="C53" s="25">
        <f>B53*0.8716</f>
        <v>2878.0232000000001</v>
      </c>
      <c r="D53" s="25">
        <f>B53*0.4903</f>
        <v>1618.9706000000001</v>
      </c>
      <c r="E53" s="25">
        <f>C53*0.252-252</f>
        <v>473.26184640000008</v>
      </c>
      <c r="F53" s="25">
        <f>D53*0.2081+66</f>
        <v>402.90778186000006</v>
      </c>
    </row>
    <row r="54" spans="1:16" s="34" customFormat="1">
      <c r="G54"/>
      <c r="H54"/>
      <c r="I54"/>
      <c r="J54"/>
      <c r="K54"/>
      <c r="L54"/>
      <c r="M54"/>
      <c r="N54"/>
      <c r="O54"/>
      <c r="P54"/>
    </row>
  </sheetData>
  <mergeCells count="7">
    <mergeCell ref="A33:F33"/>
    <mergeCell ref="A1:F1"/>
    <mergeCell ref="B2:F2"/>
    <mergeCell ref="J2:L3"/>
    <mergeCell ref="B4:D4"/>
    <mergeCell ref="A8:I8"/>
    <mergeCell ref="A9:I9"/>
  </mergeCells>
  <phoneticPr fontId="3" type="noConversion"/>
  <hyperlinks>
    <hyperlink ref="J2:L3" location="總表!A1" display="返回總表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ZH400UST</vt:lpstr>
    </vt:vector>
  </TitlesOfParts>
  <Company>UserNet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2021-08-20T06:36:31Z</dcterms:created>
  <dcterms:modified xsi:type="dcterms:W3CDTF">2021-08-20T06:36:59Z</dcterms:modified>
</cp:coreProperties>
</file>